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98\"/>
    </mc:Choice>
  </mc:AlternateContent>
  <xr:revisionPtr revIDLastSave="0" documentId="13_ncr:1_{57E62C82-F8A7-4084-825E-CC5DEC7F3DCA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0" i="2"/>
  <c r="F71" i="2" s="1"/>
  <c r="F73" i="2" s="1"/>
  <c r="F74" i="2" s="1"/>
  <c r="F75" i="2" s="1"/>
  <c r="C38" i="1" s="1"/>
  <c r="G69" i="2"/>
  <c r="G70" i="2" s="1"/>
  <c r="G71" i="2" s="1"/>
  <c r="G73" i="2" s="1"/>
  <c r="G74" i="2" s="1"/>
  <c r="G75" i="2" s="1"/>
  <c r="F69" i="2"/>
  <c r="E69" i="2"/>
  <c r="E70" i="2" s="1"/>
  <c r="E71" i="2" s="1"/>
  <c r="E73" i="2" s="1"/>
  <c r="E74" i="2" s="1"/>
  <c r="E75" i="2" s="1"/>
  <c r="D69" i="2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33" i="2"/>
  <c r="H69" i="2"/>
  <c r="H23" i="2"/>
  <c r="C39" i="1"/>
  <c r="C31" i="1"/>
  <c r="D70" i="2"/>
  <c r="D71" i="2" l="1"/>
  <c r="H70" i="2"/>
  <c r="H71" i="2" l="1"/>
  <c r="D73" i="2"/>
  <c r="H73" i="2" l="1"/>
  <c r="D74" i="2"/>
  <c r="H74" i="2" l="1"/>
  <c r="D75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<sst xmlns="http://schemas.openxmlformats.org/spreadsheetml/2006/main" count="408" uniqueCount="170">
  <si>
    <t>СВОДКА ЗАТРАТ</t>
  </si>
  <si>
    <t>P_0998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</si>
  <si>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</si>
  <si>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</si>
  <si>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</si>
  <si>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</si>
  <si>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</si>
  <si>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</si>
  <si>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</si>
  <si>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</si>
  <si>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</si>
  <si>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</si>
  <si>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</si>
  <si>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</si>
  <si>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</si>
  <si>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</si>
  <si>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</si>
  <si>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</si>
  <si>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</si>
  <si>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</si>
  <si>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</si>
  <si>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</si>
  <si>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</si>
  <si>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</si>
  <si>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</si>
  <si>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</si>
  <si>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</si>
  <si>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</si>
  <si>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</si>
  <si>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</si>
  <si>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</si>
  <si>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</si>
  <si>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</si>
  <si>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</si>
  <si>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</si>
  <si>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</si>
  <si>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</si>
  <si>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</si>
  <si>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</si>
  <si>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</si>
  <si>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</si>
  <si>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</si>
  <si>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</si>
  <si>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</si>
  <si>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</si>
  <si>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</si>
  <si>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</si>
  <si>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</si>
  <si>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</si>
  <si>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</si>
  <si>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</si>
  <si>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</si>
  <si>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</si>
  <si>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</si>
  <si>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</si>
  <si>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</si>
  <si>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</si>
  <si>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</si>
  <si>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</si>
  <si>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</si>
  <si>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</si>
  <si>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</si>
  <si>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</si>
  <si>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</si>
  <si>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</si>
  <si>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</si>
  <si>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</si>
  <si>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</si>
  <si>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</si>
  <si>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</si>
  <si>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</si>
  <si>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</si>
  <si>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</si>
  <si>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</si>
  <si>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</si>
  <si>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</si>
  <si>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</si>
  <si>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</si>
  <si>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</si>
  <si>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</si>
  <si>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</si>
  <si>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</si>
  <si>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</si>
  <si>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</si>
  <si>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</si>
  <si>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</si>
  <si>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</si>
  <si>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</si>
  <si>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</si>
  <si>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</si>
  <si>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</si>
  <si>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</si>
  <si>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</si>
  <si>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</si>
  <si>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</si>
  <si>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</si>
  <si>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</si>
  <si>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</si>
  <si>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</si>
  <si>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</si>
  <si>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</si>
  <si>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</si>
  <si>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</si>
  <si>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</si>
  <si>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</si>
  <si>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</si>
  <si>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</si>
  <si>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</si>
  <si>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</si>
  <si>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</si>
  <si>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</si>
  <si>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</si>
  <si>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</si>
  <si>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</si>
  <si>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</si>
  <si>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</si>
  <si>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</si>
  <si>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</si>
  <si>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</si>
  <si>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</si>
  <si>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</si>
  <si>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</si>
  <si>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</si>
  <si>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</si>
  <si>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</si>
  <si>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</si>
  <si>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</si>
  <si>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</si>
  <si>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</si>
  <si>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</si>
  <si>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</si>
  <si>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</si>
  <si>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</si>
  <si>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</si>
  <si>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</si>
  <si>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</si>
  <si>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</si>
  <si>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</si>
  <si>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</si>
  <si>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</si>
  <si>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</si>
  <si>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</si>
  <si>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</si>
  <si>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</si>
  <si>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</si>
  <si>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</si>
  <si>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</si>
  <si>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</si>
  <si>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</si>
  <si>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</si>
  <si>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</si>
  <si>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</si>
  <si>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</si>
  <si>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</si>
  <si>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</si>
  <si>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</si>
  <si>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</si>
  <si>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</si>
  <si>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</si>
  <si>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</si>
  <si>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</si>
  <si>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</si>
  <si>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</si>
  <si>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</si>
  <si>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</si>
  <si>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</si>
  <si>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</si>
  <si>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КП Исх. №27 от 02.02.2024г "ВЭМ"</t>
  </si>
  <si>
    <t>ФСБЦ-21.2.01.01-0038</t>
  </si>
  <si>
    <t>ФСБЦ-05.1.02.07-0066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</si>
</sst>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ССР!G66*1.2</f>
        <v>2002.92624217656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2002.92624217656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333.82104217656001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2426.0932345661399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0.62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1504.1778054310068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ССР!D75+ССР!E75</f>
        <v>15842.737490925429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ССР!F75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(ССР!G71-ССР!G66)*1.2</f>
        <v>859.19814297807193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20014.822972825837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3335.8038328258372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25315.220060413823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0.62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15695.43643745657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17199.614242887576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444.75</v>
      </c>
      <c r="H13" s="19">
        <v>444.75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444.75</v>
      </c>
      <c r="H14" s="19">
        <v>444.75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zoomScale="75" zoomScaleNormal="87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25</v>
      </c>
      <c r="B3" s="93"/>
      <c r="C3" s="45"/>
      <c r="D3" s="43">
        <v>2912.319</v>
      </c>
      <c r="E3" s="41"/>
      <c r="F3" s="41"/>
      <c r="G3" s="41"/>
      <c r="H3" s="48"/>
    </row>
    <row r="4" spans="1:8" x14ac:dyDescent="0.3">
      <c r="A4" s="94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4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5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5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85</v>
      </c>
      <c r="B8" s="97"/>
      <c r="C8" s="94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98">
        <v>1</v>
      </c>
      <c r="B9" s="42" t="s">
        <v>109</v>
      </c>
      <c r="C9" s="94"/>
      <c r="D9" s="44">
        <v>440.38900000000001</v>
      </c>
      <c r="E9" s="41"/>
      <c r="F9" s="41"/>
      <c r="G9" s="41"/>
      <c r="H9" s="95" t="s">
        <v>114</v>
      </c>
    </row>
    <row r="10" spans="1:8" x14ac:dyDescent="0.3">
      <c r="A10" s="94"/>
      <c r="B10" s="42" t="s">
        <v>110</v>
      </c>
      <c r="C10" s="94"/>
      <c r="D10" s="44">
        <v>15.47</v>
      </c>
      <c r="E10" s="41"/>
      <c r="F10" s="41"/>
      <c r="G10" s="41"/>
      <c r="H10" s="95"/>
    </row>
    <row r="11" spans="1:8" x14ac:dyDescent="0.3">
      <c r="A11" s="94"/>
      <c r="B11" s="42" t="s">
        <v>111</v>
      </c>
      <c r="C11" s="94"/>
      <c r="D11" s="44">
        <v>2456.46</v>
      </c>
      <c r="E11" s="41"/>
      <c r="F11" s="41"/>
      <c r="G11" s="41"/>
      <c r="H11" s="95"/>
    </row>
    <row r="12" spans="1:8" x14ac:dyDescent="0.3">
      <c r="A12" s="94"/>
      <c r="B12" s="42" t="s">
        <v>112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88</v>
      </c>
      <c r="B13" s="93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4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6" t="s">
        <v>90</v>
      </c>
      <c r="B18" s="97"/>
      <c r="C18" s="94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98">
        <v>1</v>
      </c>
      <c r="B19" s="42" t="s">
        <v>109</v>
      </c>
      <c r="C19" s="94"/>
      <c r="D19" s="44">
        <v>0</v>
      </c>
      <c r="E19" s="41"/>
      <c r="F19" s="41"/>
      <c r="G19" s="41"/>
      <c r="H19" s="95" t="s">
        <v>114</v>
      </c>
    </row>
    <row r="20" spans="1:8" x14ac:dyDescent="0.3">
      <c r="A20" s="94"/>
      <c r="B20" s="42" t="s">
        <v>110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111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112</v>
      </c>
      <c r="C22" s="94"/>
      <c r="D22" s="44">
        <v>74.099999999999994</v>
      </c>
      <c r="E22" s="41"/>
      <c r="F22" s="41"/>
      <c r="G22" s="41"/>
      <c r="H22" s="95"/>
    </row>
    <row r="23" spans="1:8" ht="24.6" x14ac:dyDescent="0.3">
      <c r="A23" s="99" t="s">
        <v>92</v>
      </c>
      <c r="B23" s="93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4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6" t="s">
        <v>92</v>
      </c>
      <c r="B28" s="97"/>
      <c r="C28" s="94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98">
        <v>1</v>
      </c>
      <c r="B29" s="42" t="s">
        <v>109</v>
      </c>
      <c r="C29" s="94"/>
      <c r="D29" s="44">
        <v>0</v>
      </c>
      <c r="E29" s="41"/>
      <c r="F29" s="41"/>
      <c r="G29" s="41"/>
      <c r="H29" s="95" t="s">
        <v>114</v>
      </c>
    </row>
    <row r="30" spans="1:8" x14ac:dyDescent="0.3">
      <c r="A30" s="94"/>
      <c r="B30" s="42" t="s">
        <v>110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111</v>
      </c>
      <c r="C31" s="94"/>
      <c r="D31" s="44">
        <v>0</v>
      </c>
      <c r="E31" s="41"/>
      <c r="F31" s="41"/>
      <c r="G31" s="41"/>
      <c r="H31" s="95"/>
    </row>
    <row r="32" spans="1:8" x14ac:dyDescent="0.3">
      <c r="A32" s="94"/>
      <c r="B32" s="42" t="s">
        <v>112</v>
      </c>
      <c r="C32" s="94"/>
      <c r="D32" s="44">
        <v>299.12400000000002</v>
      </c>
      <c r="E32" s="41"/>
      <c r="F32" s="41"/>
      <c r="G32" s="41"/>
      <c r="H32" s="95"/>
    </row>
    <row r="33" spans="1:8" ht="24.6" x14ac:dyDescent="0.3">
      <c r="A33" s="99" t="s">
        <v>27</v>
      </c>
      <c r="B33" s="93"/>
      <c r="C33" s="37"/>
      <c r="D33" s="43">
        <v>7820.6830978096996</v>
      </c>
      <c r="E33" s="41"/>
      <c r="F33" s="41"/>
      <c r="G33" s="41"/>
      <c r="H33" s="47"/>
    </row>
    <row r="34" spans="1:8" x14ac:dyDescent="0.3">
      <c r="A34" s="94" t="s">
        <v>118</v>
      </c>
      <c r="B34" s="42" t="s">
        <v>109</v>
      </c>
      <c r="C34" s="37"/>
      <c r="D34" s="43">
        <v>7692.8588038507996</v>
      </c>
      <c r="E34" s="41"/>
      <c r="F34" s="41"/>
      <c r="G34" s="41"/>
      <c r="H34" s="47"/>
    </row>
    <row r="35" spans="1:8" x14ac:dyDescent="0.3">
      <c r="A35" s="94"/>
      <c r="B35" s="42" t="s">
        <v>110</v>
      </c>
      <c r="C35" s="37"/>
      <c r="D35" s="43">
        <v>127.82429395891</v>
      </c>
      <c r="E35" s="41"/>
      <c r="F35" s="41"/>
      <c r="G35" s="41"/>
      <c r="H35" s="47"/>
    </row>
    <row r="36" spans="1:8" x14ac:dyDescent="0.3">
      <c r="A36" s="94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4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6" t="s">
        <v>96</v>
      </c>
      <c r="B38" s="97"/>
      <c r="C38" s="94" t="s">
        <v>120</v>
      </c>
      <c r="D38" s="44">
        <v>7820.6830978096996</v>
      </c>
      <c r="E38" s="41">
        <v>1.48</v>
      </c>
      <c r="F38" s="41" t="s">
        <v>119</v>
      </c>
      <c r="G38" s="44">
        <v>5284.2453363578998</v>
      </c>
      <c r="H38" s="47"/>
    </row>
    <row r="39" spans="1:8" x14ac:dyDescent="0.3">
      <c r="A39" s="98">
        <v>1</v>
      </c>
      <c r="B39" s="42" t="s">
        <v>109</v>
      </c>
      <c r="C39" s="94"/>
      <c r="D39" s="44">
        <v>7692.8588038507996</v>
      </c>
      <c r="E39" s="41"/>
      <c r="F39" s="41"/>
      <c r="G39" s="41"/>
      <c r="H39" s="95" t="s">
        <v>27</v>
      </c>
    </row>
    <row r="40" spans="1:8" x14ac:dyDescent="0.3">
      <c r="A40" s="94"/>
      <c r="B40" s="42" t="s">
        <v>110</v>
      </c>
      <c r="C40" s="94"/>
      <c r="D40" s="44">
        <v>127.82429395891</v>
      </c>
      <c r="E40" s="41"/>
      <c r="F40" s="41"/>
      <c r="G40" s="41"/>
      <c r="H40" s="95"/>
    </row>
    <row r="41" spans="1:8" x14ac:dyDescent="0.3">
      <c r="A41" s="94"/>
      <c r="B41" s="42" t="s">
        <v>111</v>
      </c>
      <c r="C41" s="94"/>
      <c r="D41" s="44">
        <v>0</v>
      </c>
      <c r="E41" s="41"/>
      <c r="F41" s="41"/>
      <c r="G41" s="41"/>
      <c r="H41" s="95"/>
    </row>
    <row r="42" spans="1:8" x14ac:dyDescent="0.3">
      <c r="A42" s="94"/>
      <c r="B42" s="42" t="s">
        <v>112</v>
      </c>
      <c r="C42" s="94"/>
      <c r="D42" s="44">
        <v>0</v>
      </c>
      <c r="E42" s="41"/>
      <c r="F42" s="41"/>
      <c r="G42" s="41"/>
      <c r="H42" s="95"/>
    </row>
    <row r="43" spans="1:8" ht="24.6" x14ac:dyDescent="0.3">
      <c r="A43" s="99" t="s">
        <v>55</v>
      </c>
      <c r="B43" s="93"/>
      <c r="C43" s="37"/>
      <c r="D43" s="43">
        <v>90.575495797450998</v>
      </c>
      <c r="E43" s="41"/>
      <c r="F43" s="41"/>
      <c r="G43" s="41"/>
      <c r="H43" s="47"/>
    </row>
    <row r="44" spans="1:8" x14ac:dyDescent="0.3">
      <c r="A44" s="94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4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4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4"/>
      <c r="B47" s="42" t="s">
        <v>112</v>
      </c>
      <c r="C47" s="37"/>
      <c r="D47" s="43">
        <v>90.575495797450998</v>
      </c>
      <c r="E47" s="41"/>
      <c r="F47" s="41"/>
      <c r="G47" s="41"/>
      <c r="H47" s="47"/>
    </row>
    <row r="48" spans="1:8" x14ac:dyDescent="0.3">
      <c r="A48" s="96" t="s">
        <v>55</v>
      </c>
      <c r="B48" s="97"/>
      <c r="C48" s="94" t="s">
        <v>120</v>
      </c>
      <c r="D48" s="44">
        <v>90.575495797450998</v>
      </c>
      <c r="E48" s="41">
        <v>1.48</v>
      </c>
      <c r="F48" s="41" t="s">
        <v>119</v>
      </c>
      <c r="G48" s="44">
        <v>61.199659322602002</v>
      </c>
      <c r="H48" s="47"/>
    </row>
    <row r="49" spans="1:8" x14ac:dyDescent="0.3">
      <c r="A49" s="98">
        <v>1</v>
      </c>
      <c r="B49" s="42" t="s">
        <v>109</v>
      </c>
      <c r="C49" s="94"/>
      <c r="D49" s="44">
        <v>0</v>
      </c>
      <c r="E49" s="41"/>
      <c r="F49" s="41"/>
      <c r="G49" s="41"/>
      <c r="H49" s="95" t="s">
        <v>27</v>
      </c>
    </row>
    <row r="50" spans="1:8" x14ac:dyDescent="0.3">
      <c r="A50" s="94"/>
      <c r="B50" s="42" t="s">
        <v>110</v>
      </c>
      <c r="C50" s="94"/>
      <c r="D50" s="44">
        <v>0</v>
      </c>
      <c r="E50" s="41"/>
      <c r="F50" s="41"/>
      <c r="G50" s="41"/>
      <c r="H50" s="95"/>
    </row>
    <row r="51" spans="1:8" x14ac:dyDescent="0.3">
      <c r="A51" s="94"/>
      <c r="B51" s="42" t="s">
        <v>111</v>
      </c>
      <c r="C51" s="94"/>
      <c r="D51" s="44">
        <v>0</v>
      </c>
      <c r="E51" s="41"/>
      <c r="F51" s="41"/>
      <c r="G51" s="41"/>
      <c r="H51" s="95"/>
    </row>
    <row r="52" spans="1:8" x14ac:dyDescent="0.3">
      <c r="A52" s="94"/>
      <c r="B52" s="42" t="s">
        <v>112</v>
      </c>
      <c r="C52" s="94"/>
      <c r="D52" s="44">
        <v>90.575495797450998</v>
      </c>
      <c r="E52" s="41"/>
      <c r="F52" s="41"/>
      <c r="G52" s="41"/>
      <c r="H52" s="95"/>
    </row>
    <row r="53" spans="1:8" ht="24.6" x14ac:dyDescent="0.3">
      <c r="A53" s="99" t="s">
        <v>78</v>
      </c>
      <c r="B53" s="93"/>
      <c r="C53" s="37"/>
      <c r="D53" s="43">
        <v>1342.7205263158</v>
      </c>
      <c r="E53" s="41"/>
      <c r="F53" s="41"/>
      <c r="G53" s="41"/>
      <c r="H53" s="47"/>
    </row>
    <row r="54" spans="1:8" x14ac:dyDescent="0.3">
      <c r="A54" s="94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4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4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4"/>
      <c r="B57" s="42" t="s">
        <v>112</v>
      </c>
      <c r="C57" s="37"/>
      <c r="D57" s="43">
        <v>1342.7205263158</v>
      </c>
      <c r="E57" s="41"/>
      <c r="F57" s="41"/>
      <c r="G57" s="41"/>
      <c r="H57" s="47"/>
    </row>
    <row r="58" spans="1:8" x14ac:dyDescent="0.3">
      <c r="A58" s="96" t="s">
        <v>78</v>
      </c>
      <c r="B58" s="97"/>
      <c r="C58" s="94" t="s">
        <v>120</v>
      </c>
      <c r="D58" s="44">
        <v>897.97052631579004</v>
      </c>
      <c r="E58" s="41">
        <v>1.48</v>
      </c>
      <c r="F58" s="41" t="s">
        <v>119</v>
      </c>
      <c r="G58" s="44">
        <v>606.73684210526005</v>
      </c>
      <c r="H58" s="47"/>
    </row>
    <row r="59" spans="1:8" x14ac:dyDescent="0.3">
      <c r="A59" s="98">
        <v>1</v>
      </c>
      <c r="B59" s="42" t="s">
        <v>109</v>
      </c>
      <c r="C59" s="94"/>
      <c r="D59" s="44">
        <v>0</v>
      </c>
      <c r="E59" s="41"/>
      <c r="F59" s="41"/>
      <c r="G59" s="41"/>
      <c r="H59" s="95" t="s">
        <v>27</v>
      </c>
    </row>
    <row r="60" spans="1:8" x14ac:dyDescent="0.3">
      <c r="A60" s="94"/>
      <c r="B60" s="42" t="s">
        <v>110</v>
      </c>
      <c r="C60" s="94"/>
      <c r="D60" s="44">
        <v>0</v>
      </c>
      <c r="E60" s="41"/>
      <c r="F60" s="41"/>
      <c r="G60" s="41"/>
      <c r="H60" s="95"/>
    </row>
    <row r="61" spans="1:8" x14ac:dyDescent="0.3">
      <c r="A61" s="94"/>
      <c r="B61" s="42" t="s">
        <v>111</v>
      </c>
      <c r="C61" s="94"/>
      <c r="D61" s="44">
        <v>0</v>
      </c>
      <c r="E61" s="41"/>
      <c r="F61" s="41"/>
      <c r="G61" s="41"/>
      <c r="H61" s="95"/>
    </row>
    <row r="62" spans="1:8" x14ac:dyDescent="0.3">
      <c r="A62" s="94"/>
      <c r="B62" s="42" t="s">
        <v>112</v>
      </c>
      <c r="C62" s="94"/>
      <c r="D62" s="44">
        <v>897.97052631579004</v>
      </c>
      <c r="E62" s="41"/>
      <c r="F62" s="41"/>
      <c r="G62" s="41"/>
      <c r="H62" s="95"/>
    </row>
    <row r="63" spans="1:8" x14ac:dyDescent="0.3">
      <c r="A63" s="96" t="s">
        <v>78</v>
      </c>
      <c r="B63" s="97"/>
      <c r="C63" s="94" t="s">
        <v>123</v>
      </c>
      <c r="D63" s="44">
        <v>444.75</v>
      </c>
      <c r="E63" s="41">
        <v>50</v>
      </c>
      <c r="F63" s="41" t="s">
        <v>113</v>
      </c>
      <c r="G63" s="44">
        <v>8.8949999999999996</v>
      </c>
      <c r="H63" s="47"/>
    </row>
    <row r="64" spans="1:8" x14ac:dyDescent="0.3">
      <c r="A64" s="98">
        <v>2</v>
      </c>
      <c r="B64" s="42" t="s">
        <v>109</v>
      </c>
      <c r="C64" s="94"/>
      <c r="D64" s="44">
        <v>0</v>
      </c>
      <c r="E64" s="41"/>
      <c r="F64" s="41"/>
      <c r="G64" s="41"/>
      <c r="H64" s="95" t="s">
        <v>27</v>
      </c>
    </row>
    <row r="65" spans="1:8" x14ac:dyDescent="0.3">
      <c r="A65" s="94"/>
      <c r="B65" s="42" t="s">
        <v>110</v>
      </c>
      <c r="C65" s="94"/>
      <c r="D65" s="44">
        <v>0</v>
      </c>
      <c r="E65" s="41"/>
      <c r="F65" s="41"/>
      <c r="G65" s="41"/>
      <c r="H65" s="95"/>
    </row>
    <row r="66" spans="1:8" x14ac:dyDescent="0.3">
      <c r="A66" s="94"/>
      <c r="B66" s="42" t="s">
        <v>111</v>
      </c>
      <c r="C66" s="94"/>
      <c r="D66" s="44">
        <v>0</v>
      </c>
      <c r="E66" s="41"/>
      <c r="F66" s="41"/>
      <c r="G66" s="41"/>
      <c r="H66" s="95"/>
    </row>
    <row r="67" spans="1:8" x14ac:dyDescent="0.3">
      <c r="A67" s="94"/>
      <c r="B67" s="42" t="s">
        <v>112</v>
      </c>
      <c r="C67" s="94"/>
      <c r="D67" s="44">
        <v>444.75</v>
      </c>
      <c r="E67" s="41"/>
      <c r="F67" s="41"/>
      <c r="G67" s="41"/>
      <c r="H67" s="95"/>
    </row>
    <row r="68" spans="1:8" ht="24.6" x14ac:dyDescent="0.3">
      <c r="A68" s="99"/>
      <c r="B68" s="93"/>
      <c r="C68" s="37"/>
      <c r="D68" s="43">
        <v>3873.5</v>
      </c>
      <c r="E68" s="41"/>
      <c r="F68" s="41"/>
      <c r="G68" s="41"/>
      <c r="H68" s="47"/>
    </row>
    <row r="69" spans="1:8" x14ac:dyDescent="0.3">
      <c r="A69" s="94" t="s">
        <v>118</v>
      </c>
      <c r="B69" s="42" t="s">
        <v>109</v>
      </c>
      <c r="C69" s="37"/>
      <c r="D69" s="43">
        <v>3562.5</v>
      </c>
      <c r="E69" s="41"/>
      <c r="F69" s="41"/>
      <c r="G69" s="41"/>
      <c r="H69" s="47"/>
    </row>
    <row r="70" spans="1:8" x14ac:dyDescent="0.3">
      <c r="A70" s="94"/>
      <c r="B70" s="42" t="s">
        <v>110</v>
      </c>
      <c r="C70" s="37"/>
      <c r="D70" s="43">
        <v>311</v>
      </c>
      <c r="E70" s="41"/>
      <c r="F70" s="41"/>
      <c r="G70" s="41"/>
      <c r="H70" s="47"/>
    </row>
    <row r="71" spans="1:8" x14ac:dyDescent="0.3">
      <c r="A71" s="94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4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 t="s">
        <v>96</v>
      </c>
      <c r="B73" s="97"/>
      <c r="C73" s="94" t="s">
        <v>123</v>
      </c>
      <c r="D73" s="44">
        <v>3873.5</v>
      </c>
      <c r="E73" s="41">
        <v>50</v>
      </c>
      <c r="F73" s="41" t="s">
        <v>113</v>
      </c>
      <c r="G73" s="44">
        <v>77.47</v>
      </c>
      <c r="H73" s="47"/>
    </row>
    <row r="74" spans="1:8" x14ac:dyDescent="0.3">
      <c r="A74" s="98">
        <v>1</v>
      </c>
      <c r="B74" s="42" t="s">
        <v>109</v>
      </c>
      <c r="C74" s="94"/>
      <c r="D74" s="44">
        <v>3562.5</v>
      </c>
      <c r="E74" s="41"/>
      <c r="F74" s="41"/>
      <c r="G74" s="41"/>
      <c r="H74" s="95" t="s">
        <v>27</v>
      </c>
    </row>
    <row r="75" spans="1:8" x14ac:dyDescent="0.3">
      <c r="A75" s="94"/>
      <c r="B75" s="42" t="s">
        <v>110</v>
      </c>
      <c r="C75" s="94"/>
      <c r="D75" s="44">
        <v>311</v>
      </c>
      <c r="E75" s="41"/>
      <c r="F75" s="41"/>
      <c r="G75" s="41"/>
      <c r="H75" s="95"/>
    </row>
    <row r="76" spans="1:8" x14ac:dyDescent="0.3">
      <c r="A76" s="94"/>
      <c r="B76" s="42" t="s">
        <v>111</v>
      </c>
      <c r="C76" s="94"/>
      <c r="D76" s="44">
        <v>0</v>
      </c>
      <c r="E76" s="41"/>
      <c r="F76" s="41"/>
      <c r="G76" s="41"/>
      <c r="H76" s="95"/>
    </row>
    <row r="77" spans="1:8" x14ac:dyDescent="0.3">
      <c r="A77" s="94"/>
      <c r="B77" s="42" t="s">
        <v>112</v>
      </c>
      <c r="C77" s="94"/>
      <c r="D77" s="44">
        <v>0</v>
      </c>
      <c r="E77" s="41"/>
      <c r="F77" s="41"/>
      <c r="G77" s="41"/>
      <c r="H77" s="95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100" t="s">
        <v>124</v>
      </c>
      <c r="B80" s="100"/>
      <c r="C80" s="100"/>
      <c r="D80" s="100"/>
      <c r="E80" s="100"/>
      <c r="F80" s="100"/>
      <c r="G80" s="100"/>
      <c r="H80" s="100"/>
    </row>
    <row r="81" spans="1:8" x14ac:dyDescent="0.3">
      <c r="A81" s="100" t="s">
        <v>125</v>
      </c>
      <c r="B81" s="100"/>
      <c r="C81" s="100"/>
      <c r="D81" s="100"/>
      <c r="E81" s="100"/>
      <c r="F81" s="100"/>
      <c r="G81" s="100"/>
      <c r="H81" s="100"/>
    </row>
  </sheetData>
  <mergeCells count="48">
    <mergeCell ref="A80:H80"/>
    <mergeCell ref="A81:H81"/>
    <mergeCell ref="A69:A72"/>
    <mergeCell ref="A73:B73"/>
    <mergeCell ref="H74:H77"/>
    <mergeCell ref="C73:C77"/>
    <mergeCell ref="A74:A77"/>
    <mergeCell ref="A63:B63"/>
    <mergeCell ref="H64:H67"/>
    <mergeCell ref="C63:C67"/>
    <mergeCell ref="A64:A67"/>
    <mergeCell ref="A68:B68"/>
    <mergeCell ref="A53:B53"/>
    <mergeCell ref="A54:A57"/>
    <mergeCell ref="A58:B58"/>
    <mergeCell ref="H59:H62"/>
    <mergeCell ref="C58:C62"/>
    <mergeCell ref="A59:A62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1</v>
      </c>
      <c r="D4" s="27">
        <v>2680.3251976948</v>
      </c>
      <c r="E4" s="26" t="s">
        <v>136</v>
      </c>
      <c r="F4" s="25" t="s">
        <v>135</v>
      </c>
      <c r="G4" s="27">
        <v>2680.3251976948</v>
      </c>
      <c r="H4" s="28" t="s">
        <v>167</v>
      </c>
    </row>
    <row r="5" spans="1:8" ht="39" customHeight="1" x14ac:dyDescent="0.3">
      <c r="A5" s="25" t="s">
        <v>137</v>
      </c>
      <c r="B5" s="26" t="s">
        <v>119</v>
      </c>
      <c r="C5" s="27">
        <v>1.6607157894736999</v>
      </c>
      <c r="D5" s="27">
        <v>900.30388838926001</v>
      </c>
      <c r="E5" s="26">
        <v>0.4</v>
      </c>
      <c r="F5" s="25" t="s">
        <v>137</v>
      </c>
      <c r="G5" s="27">
        <v>1495.1488827726</v>
      </c>
      <c r="H5" s="28" t="s">
        <v>168</v>
      </c>
    </row>
    <row r="6" spans="1:8" ht="39" customHeight="1" x14ac:dyDescent="0.3">
      <c r="A6" s="25" t="s">
        <v>138</v>
      </c>
      <c r="B6" s="26" t="s">
        <v>113</v>
      </c>
      <c r="C6" s="27">
        <v>39</v>
      </c>
      <c r="D6" s="27">
        <v>81.798315329532997</v>
      </c>
      <c r="E6" s="26">
        <v>0.4</v>
      </c>
      <c r="F6" s="25" t="s">
        <v>138</v>
      </c>
      <c r="G6" s="27">
        <v>3182.3959584262998</v>
      </c>
      <c r="H6" s="28" t="s">
        <v>169</v>
      </c>
    </row>
    <row r="7" spans="1:8" ht="39" hidden="1" customHeight="1" x14ac:dyDescent="0.3">
      <c r="A7" s="25" t="s">
        <v>138</v>
      </c>
      <c r="B7" s="26" t="s">
        <v>113</v>
      </c>
      <c r="C7" s="27">
        <v>6.2315789473683996</v>
      </c>
      <c r="D7" s="27">
        <v>19.871333705078001</v>
      </c>
      <c r="E7" s="26">
        <v>0.4</v>
      </c>
      <c r="F7" s="26"/>
      <c r="G7" s="27">
        <v>123.82978477269999</v>
      </c>
      <c r="H7" s="28"/>
    </row>
    <row r="8" spans="1:8" ht="39" hidden="1" customHeight="1" x14ac:dyDescent="0.3">
      <c r="A8" s="25" t="s">
        <v>139</v>
      </c>
      <c r="B8" s="26" t="s">
        <v>113</v>
      </c>
      <c r="C8" s="27">
        <v>225</v>
      </c>
      <c r="D8" s="27">
        <v>4.8225376529421</v>
      </c>
      <c r="E8" s="26"/>
      <c r="F8" s="26"/>
      <c r="G8" s="27">
        <v>1085.070971912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11255.358803851001</v>
      </c>
      <c r="E26" s="20">
        <v>438.82429395891</v>
      </c>
      <c r="F26" s="20">
        <v>0</v>
      </c>
      <c r="G26" s="20">
        <v>0</v>
      </c>
      <c r="H26" s="20">
        <v>11694.183097810001</v>
      </c>
    </row>
    <row r="27" spans="1:8" ht="16.95" customHeight="1" x14ac:dyDescent="0.3">
      <c r="A27" s="6"/>
      <c r="B27" s="9"/>
      <c r="C27" s="9" t="s">
        <v>28</v>
      </c>
      <c r="D27" s="20">
        <v>11735.883760867</v>
      </c>
      <c r="E27" s="20">
        <v>455.70415291358</v>
      </c>
      <c r="F27" s="20">
        <v>2680.3295622349001</v>
      </c>
      <c r="G27" s="20">
        <v>0</v>
      </c>
      <c r="H27" s="20">
        <v>14871.917476016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11735.883760867</v>
      </c>
      <c r="E43" s="20">
        <v>455.70415291358</v>
      </c>
      <c r="F43" s="20">
        <v>2680.3295622349001</v>
      </c>
      <c r="G43" s="20">
        <v>0</v>
      </c>
      <c r="H43" s="20">
        <v>14871.917476016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281.38397009626999</v>
      </c>
      <c r="E46" s="20">
        <v>10.970607348972999</v>
      </c>
      <c r="F46" s="20">
        <v>0</v>
      </c>
      <c r="G46" s="20">
        <v>0</v>
      </c>
      <c r="H46" s="20">
        <v>292.35457744524001</v>
      </c>
    </row>
    <row r="47" spans="1:8" ht="16.95" customHeight="1" x14ac:dyDescent="0.3">
      <c r="A47" s="6"/>
      <c r="B47" s="9"/>
      <c r="C47" s="9" t="s">
        <v>44</v>
      </c>
      <c r="D47" s="20">
        <v>290.99446923660003</v>
      </c>
      <c r="E47" s="20">
        <v>11.308204528066</v>
      </c>
      <c r="F47" s="20">
        <v>0</v>
      </c>
      <c r="G47" s="20">
        <v>0</v>
      </c>
      <c r="H47" s="20">
        <v>302.30267376466003</v>
      </c>
    </row>
    <row r="48" spans="1:8" ht="16.95" customHeight="1" x14ac:dyDescent="0.3">
      <c r="A48" s="6"/>
      <c r="B48" s="9"/>
      <c r="C48" s="9" t="s">
        <v>45</v>
      </c>
      <c r="D48" s="20">
        <v>12026.878230103999</v>
      </c>
      <c r="E48" s="20">
        <v>467.01235744164001</v>
      </c>
      <c r="F48" s="20">
        <v>2680.3295622349001</v>
      </c>
      <c r="G48" s="20">
        <v>0</v>
      </c>
      <c r="H48" s="20">
        <v>15174.22014978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311.74492579861999</v>
      </c>
      <c r="E51" s="20">
        <v>12.113265722237999</v>
      </c>
      <c r="F51" s="20">
        <v>0</v>
      </c>
      <c r="G51" s="20">
        <v>0</v>
      </c>
      <c r="H51" s="20">
        <v>323.85819152085998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69.467677795412996</v>
      </c>
      <c r="H53" s="20">
        <v>69.467677795412996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96.366890396106996</v>
      </c>
      <c r="H54" s="20">
        <v>96.366890396106996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90.575495797450998</v>
      </c>
      <c r="H55" s="20">
        <v>90.575495797450998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298.25668590412999</v>
      </c>
      <c r="H56" s="20">
        <v>298.25668590412999</v>
      </c>
    </row>
    <row r="57" spans="1:8" ht="16.95" customHeight="1" x14ac:dyDescent="0.3">
      <c r="A57" s="6"/>
      <c r="B57" s="9"/>
      <c r="C57" s="9" t="s">
        <v>57</v>
      </c>
      <c r="D57" s="20">
        <v>311.74492579861999</v>
      </c>
      <c r="E57" s="20">
        <v>12.113265722237999</v>
      </c>
      <c r="F57" s="20">
        <v>0</v>
      </c>
      <c r="G57" s="20">
        <v>646.52941400710995</v>
      </c>
      <c r="H57" s="20">
        <v>970.38760552796998</v>
      </c>
    </row>
    <row r="58" spans="1:8" ht="16.95" customHeight="1" x14ac:dyDescent="0.3">
      <c r="A58" s="6"/>
      <c r="B58" s="9"/>
      <c r="C58" s="9" t="s">
        <v>58</v>
      </c>
      <c r="D58" s="20">
        <v>12338.623155902</v>
      </c>
      <c r="E58" s="20">
        <v>479.12562316387999</v>
      </c>
      <c r="F58" s="20">
        <v>2680.3295622349001</v>
      </c>
      <c r="G58" s="20">
        <v>646.52941400710995</v>
      </c>
      <c r="H58" s="20">
        <v>16144.607755307999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12338.623155902</v>
      </c>
      <c r="E62" s="20">
        <v>479.12562316387999</v>
      </c>
      <c r="F62" s="20">
        <v>2680.3295622349001</v>
      </c>
      <c r="G62" s="20">
        <v>646.52941400710995</v>
      </c>
      <c r="H62" s="20">
        <v>16144.607755307999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1342.7205263158</v>
      </c>
      <c r="H65" s="20">
        <v>1342.7205263158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1669.1052018138</v>
      </c>
      <c r="H66" s="20">
        <v>1669.1052018138</v>
      </c>
    </row>
    <row r="67" spans="1:8" ht="16.95" customHeight="1" x14ac:dyDescent="0.3">
      <c r="A67" s="6"/>
      <c r="B67" s="9"/>
      <c r="C67" s="9" t="s">
        <v>75</v>
      </c>
      <c r="D67" s="20">
        <v>12338.623155902</v>
      </c>
      <c r="E67" s="20">
        <v>479.12562316387999</v>
      </c>
      <c r="F67" s="20">
        <v>2680.3295622349001</v>
      </c>
      <c r="G67" s="20">
        <v>2315.6346158208999</v>
      </c>
      <c r="H67" s="20">
        <v>17813.712957121999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370.15869467706</v>
      </c>
      <c r="E69" s="20">
        <f>E67 * 3%</f>
        <v>14.3737686949164</v>
      </c>
      <c r="F69" s="20">
        <f>F67 * 3%</f>
        <v>80.409886867047007</v>
      </c>
      <c r="G69" s="20">
        <f>G67 * 3%</f>
        <v>69.469038474626998</v>
      </c>
      <c r="H69" s="20">
        <f>SUM(D69:G69)</f>
        <v>534.41138871365047</v>
      </c>
    </row>
    <row r="70" spans="1:8" ht="16.95" customHeight="1" x14ac:dyDescent="0.3">
      <c r="A70" s="6"/>
      <c r="B70" s="9"/>
      <c r="C70" s="9" t="s">
        <v>71</v>
      </c>
      <c r="D70" s="20">
        <f>D69</f>
        <v>370.15869467706</v>
      </c>
      <c r="E70" s="20">
        <f>E69</f>
        <v>14.3737686949164</v>
      </c>
      <c r="F70" s="20">
        <f>F69</f>
        <v>80.409886867047007</v>
      </c>
      <c r="G70" s="20">
        <f>G69</f>
        <v>69.469038474626998</v>
      </c>
      <c r="H70" s="20">
        <f>SUM(D70:G70)</f>
        <v>534.41138871365047</v>
      </c>
    </row>
    <row r="71" spans="1:8" ht="16.95" customHeight="1" x14ac:dyDescent="0.3">
      <c r="A71" s="6"/>
      <c r="B71" s="9"/>
      <c r="C71" s="9" t="s">
        <v>70</v>
      </c>
      <c r="D71" s="20">
        <f>D70 + D67</f>
        <v>12708.78185057906</v>
      </c>
      <c r="E71" s="20">
        <f>E70 + E67</f>
        <v>493.4993918587964</v>
      </c>
      <c r="F71" s="20">
        <f>F70 + F67</f>
        <v>2760.7394491019472</v>
      </c>
      <c r="G71" s="20">
        <f>G70 + G67</f>
        <v>2385.1036542955267</v>
      </c>
      <c r="H71" s="20">
        <f>SUM(D71:G71)</f>
        <v>18348.124345835331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2541.7563701158124</v>
      </c>
      <c r="E73" s="20">
        <f>E71 * 20%</f>
        <v>98.699878371759283</v>
      </c>
      <c r="F73" s="20">
        <f>F71 * 20%</f>
        <v>552.14788982038942</v>
      </c>
      <c r="G73" s="20">
        <f>G71 * 20%</f>
        <v>477.02073085910536</v>
      </c>
      <c r="H73" s="20">
        <f>SUM(D73:G73)</f>
        <v>3669.6248691670667</v>
      </c>
    </row>
    <row r="74" spans="1:8" ht="16.95" customHeight="1" x14ac:dyDescent="0.3">
      <c r="A74" s="6"/>
      <c r="B74" s="9"/>
      <c r="C74" s="9" t="s">
        <v>66</v>
      </c>
      <c r="D74" s="20">
        <f>D73</f>
        <v>2541.7563701158124</v>
      </c>
      <c r="E74" s="20">
        <f>E73</f>
        <v>98.699878371759283</v>
      </c>
      <c r="F74" s="20">
        <f>F73</f>
        <v>552.14788982038942</v>
      </c>
      <c r="G74" s="20">
        <f>G73</f>
        <v>477.02073085910536</v>
      </c>
      <c r="H74" s="20">
        <f>SUM(D74:G74)</f>
        <v>3669.6248691670667</v>
      </c>
    </row>
    <row r="75" spans="1:8" ht="16.95" customHeight="1" x14ac:dyDescent="0.3">
      <c r="A75" s="6"/>
      <c r="B75" s="9"/>
      <c r="C75" s="9" t="s">
        <v>65</v>
      </c>
      <c r="D75" s="20">
        <f>D74 + D71</f>
        <v>15250.538220694873</v>
      </c>
      <c r="E75" s="20">
        <f>E74 + E71</f>
        <v>592.19927023055573</v>
      </c>
      <c r="F75" s="20">
        <f>F74 + F71</f>
        <v>3312.8873389223368</v>
      </c>
      <c r="G75" s="20">
        <f>G74 + G71</f>
        <v>2862.1243851546319</v>
      </c>
      <c r="H75" s="20">
        <f>SUM(D75:G75)</f>
        <v>22017.749215002397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7692.8588038507996</v>
      </c>
      <c r="E13" s="19">
        <v>127.82429395891</v>
      </c>
      <c r="F13" s="19">
        <v>0</v>
      </c>
      <c r="G13" s="19">
        <v>0</v>
      </c>
      <c r="H13" s="19">
        <v>7820.6830978096996</v>
      </c>
      <c r="J13" s="5"/>
    </row>
    <row r="14" spans="1:14" ht="16.95" customHeight="1" x14ac:dyDescent="0.3">
      <c r="A14" s="6"/>
      <c r="B14" s="9"/>
      <c r="C14" s="9" t="s">
        <v>86</v>
      </c>
      <c r="D14" s="19">
        <v>7692.8588038507996</v>
      </c>
      <c r="E14" s="19">
        <v>127.82429395891</v>
      </c>
      <c r="F14" s="19">
        <v>0</v>
      </c>
      <c r="G14" s="19">
        <v>0</v>
      </c>
      <c r="H14" s="19">
        <v>7820.6830978096996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90.575495797450998</v>
      </c>
      <c r="H13" s="19">
        <v>90.575495797450998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90.575495797450998</v>
      </c>
      <c r="H14" s="19">
        <v>90.575495797450998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897.97052631579004</v>
      </c>
      <c r="H13" s="19">
        <v>897.97052631579004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897.97052631579004</v>
      </c>
      <c r="H14" s="19">
        <v>897.97052631579004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3562.5</v>
      </c>
      <c r="E13" s="19">
        <v>311</v>
      </c>
      <c r="F13" s="19">
        <v>0</v>
      </c>
      <c r="G13" s="19">
        <v>0</v>
      </c>
      <c r="H13" s="19">
        <v>3873.5</v>
      </c>
      <c r="J13" s="5"/>
    </row>
    <row r="14" spans="1:14" ht="16.95" customHeight="1" x14ac:dyDescent="0.3">
      <c r="A14" s="6"/>
      <c r="B14" s="9"/>
      <c r="C14" s="9" t="s">
        <v>86</v>
      </c>
      <c r="D14" s="19">
        <v>3562.5</v>
      </c>
      <c r="E14" s="19">
        <v>311</v>
      </c>
      <c r="F14" s="19">
        <v>0</v>
      </c>
      <c r="G14" s="19">
        <v>0</v>
      </c>
      <c r="H14" s="19">
        <v>3873.5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2025-11-19T08:38:28Z</dcterms:modified>
</cp:coreProperties>
</file>